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730" windowHeight="8745"/>
  </bookViews>
  <sheets>
    <sheet name="Bieu 2 đầu năm" sheetId="2" r:id="rId1"/>
    <sheet name="Biểu 3 Q1" sheetId="20" r:id="rId2"/>
  </sheets>
  <definedNames>
    <definedName name="_xlnm.Print_Titles" localSheetId="0">'Bieu 2 đầu năm'!$8:$8</definedName>
    <definedName name="_xlnm.Print_Titles" localSheetId="1">'Biểu 3 Q1'!#REF!</definedName>
  </definedNames>
  <calcPr calcId="152511"/>
  <fileRecoveryPr repairLoad="1"/>
</workbook>
</file>

<file path=xl/calcChain.xml><?xml version="1.0" encoding="utf-8"?>
<calcChain xmlns="http://schemas.openxmlformats.org/spreadsheetml/2006/main">
  <c r="F17" i="20"/>
  <c r="C65" l="1"/>
  <c r="C54"/>
  <c r="E18"/>
  <c r="E19"/>
  <c r="E20"/>
  <c r="E21"/>
  <c r="E22"/>
  <c r="E23"/>
  <c r="E24"/>
  <c r="E25"/>
  <c r="E26"/>
  <c r="E27"/>
  <c r="E28"/>
  <c r="E31"/>
  <c r="E32"/>
  <c r="E33"/>
  <c r="E34"/>
  <c r="E35"/>
  <c r="E36"/>
  <c r="E37"/>
  <c r="E38"/>
  <c r="E39"/>
  <c r="E40"/>
  <c r="E41"/>
  <c r="E42"/>
  <c r="D17"/>
  <c r="D16" s="1"/>
  <c r="D30"/>
  <c r="E72"/>
  <c r="D71"/>
  <c r="C71"/>
  <c r="E70"/>
  <c r="E69"/>
  <c r="D68"/>
  <c r="C68"/>
  <c r="E71" l="1"/>
  <c r="C67"/>
  <c r="D67"/>
  <c r="E68"/>
  <c r="C30"/>
  <c r="E30" s="1"/>
  <c r="C29"/>
  <c r="E29" s="1"/>
  <c r="E17" s="1"/>
  <c r="E67" l="1"/>
  <c r="C17"/>
  <c r="C16" s="1"/>
  <c r="C46" l="1"/>
  <c r="C45" l="1"/>
  <c r="C44" s="1"/>
  <c r="C43" s="1"/>
  <c r="E47" l="1"/>
  <c r="E49"/>
  <c r="E50"/>
  <c r="E51"/>
  <c r="E52"/>
  <c r="E55"/>
  <c r="E57"/>
  <c r="E59"/>
  <c r="E60"/>
  <c r="E61"/>
  <c r="E62"/>
  <c r="E63"/>
  <c r="E66"/>
  <c r="D54" l="1"/>
  <c r="D46"/>
  <c r="D65"/>
  <c r="E46" l="1"/>
  <c r="E54"/>
  <c r="E65"/>
  <c r="D45"/>
  <c r="C31" i="2"/>
  <c r="D44" i="20" l="1"/>
  <c r="E45"/>
  <c r="E44" l="1"/>
  <c r="E43" s="1"/>
  <c r="D43"/>
  <c r="F43"/>
</calcChain>
</file>

<file path=xl/sharedStrings.xml><?xml version="1.0" encoding="utf-8"?>
<sst xmlns="http://schemas.openxmlformats.org/spreadsheetml/2006/main" count="147" uniqueCount="105">
  <si>
    <t>A</t>
  </si>
  <si>
    <t>I</t>
  </si>
  <si>
    <t>II</t>
  </si>
  <si>
    <t>B</t>
  </si>
  <si>
    <t>Nội dung</t>
  </si>
  <si>
    <t xml:space="preserve">Số 
TT </t>
  </si>
  <si>
    <t>Chi quản lý hành chính</t>
  </si>
  <si>
    <t>Dự toán được giao</t>
  </si>
  <si>
    <t>(Dùng cho đơn vị sử dụng ngân sách)</t>
  </si>
  <si>
    <t>Tổng số thu, chi, nộp ngân sách phí, lệ phí</t>
  </si>
  <si>
    <t>1.1</t>
  </si>
  <si>
    <t>Lệ phí</t>
  </si>
  <si>
    <t>1.2</t>
  </si>
  <si>
    <t>Phí</t>
  </si>
  <si>
    <t>Chi từ nguồn thu phí được để lại</t>
  </si>
  <si>
    <t>2.1</t>
  </si>
  <si>
    <t>a</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</si>
  <si>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</si>
  <si>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</si>
  <si>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</si>
  <si>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</si>
  <si>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</si>
  <si>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</si>
  <si>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</si>
  <si>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</si>
  <si>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</si>
  <si>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2.3</t>
  </si>
  <si>
    <t>Nguồn ngân sách trong nước</t>
  </si>
  <si>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</si>
  <si>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</si>
  <si>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</si>
  <si>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</si>
  <si>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</si>
  <si>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</si>
  <si>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Tiền chăm sóc sức khỏe ban đầu</t>
  </si>
  <si>
    <t>Tiền học Tiếng Anh NN</t>
  </si>
  <si>
    <t>Tiền nước uống</t>
  </si>
  <si>
    <t>Tiền học kỹ năng sống</t>
  </si>
  <si>
    <t>Chi thanh toán cá nhân</t>
  </si>
  <si>
    <t>Mục 6000: Tiền lương</t>
  </si>
  <si>
    <t>Mục 6100: Phụ cấp lương</t>
  </si>
  <si>
    <t>Mục 6200: Tiền thưởng</t>
  </si>
  <si>
    <t>Mục 6250: Phúc lợi tập thể</t>
  </si>
  <si>
    <t>Mục 6300: Các khoản đóng góp</t>
  </si>
  <si>
    <t>Mục 6400: Các khoản thanh toán khác cho cá nhân</t>
  </si>
  <si>
    <t>Chi nghiệp vụ chuyên môn</t>
  </si>
  <si>
    <t>Mục 6900: Sửa chữa tài sản phục vụ công tác chuyên môn và duy tu, bảo dưỡng các công trình cơ sở hạ tầng từ kinh phí thường xuyên</t>
  </si>
  <si>
    <t>Mục 6950: Mua sắm tài sản phục vụ công tác chuyên môn</t>
  </si>
  <si>
    <t>Mục 7050: Mua sắm tài sản vô hình</t>
  </si>
  <si>
    <t>Các khoản chi khác</t>
  </si>
  <si>
    <t>Mục 7750: Chi khác</t>
  </si>
  <si>
    <t>Mục 6150: Học bổng và hỗ trợ khác cho học sinh, SV, CB đi học</t>
  </si>
  <si>
    <t>Chương: 622 Loại 490 Khoản 492</t>
  </si>
  <si>
    <t>ĐVT: đồng</t>
  </si>
  <si>
    <t>Số TT</t>
  </si>
  <si>
    <t>Số thu phí, lệ phí</t>
  </si>
  <si>
    <t>Chi sự nghiệp ………………..</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</si>
  <si>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</si>
  <si>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</si>
  <si>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</si>
  <si>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</si>
  <si>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</si>
  <si>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</si>
  <si>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</si>
  <si>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ĐV tính:  đồng</t>
  </si>
  <si>
    <t>Tiền tin học</t>
  </si>
  <si>
    <t>Biểu 02</t>
  </si>
  <si>
    <t>Biểu 03</t>
  </si>
  <si>
    <t>Chi thanh toán cho cá nhân</t>
  </si>
  <si>
    <t>Mục 6050: Tiền công trả cho vị trí lao động thường xuyên theo hợp đồng</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</si>
  <si>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</si>
  <si>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</si>
  <si>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</si>
  <si>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</si>
  <si>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</si>
  <si>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</si>
  <si>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</si>
  <si>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r>
      <t xml:space="preserve"> </t>
    </r>
    <r>
      <rPr>
        <sz val="12"/>
        <rFont val="Times New Roman"/>
        <family val="1"/>
      </rPr>
      <t>Mục 7000: Chí phí nghiệp vụ chuyên môn của từng ngành</t>
    </r>
  </si>
  <si>
    <t>Thực hiện quý I/Dự toán năm (tỷ lệ %)</t>
  </si>
  <si>
    <t>Thực hiện quý I nay so với cùng kỳ năm trước (tỷ lệ %)</t>
  </si>
  <si>
    <t xml:space="preserve">  Đơn vị: TRƯỜNG TIỂU HỌC MẠO KHÊ B</t>
  </si>
  <si>
    <t>Nguyễn Lan Hương</t>
  </si>
  <si>
    <t>-</t>
  </si>
  <si>
    <t xml:space="preserve"> Chương: 622 - 070 - 072</t>
  </si>
  <si>
    <t>Tiền chăm sóc bán trú</t>
  </si>
  <si>
    <t>Tiền BHYT học sinh</t>
  </si>
  <si>
    <t>Tiền vệ sinh</t>
  </si>
  <si>
    <t>Đơn vị: Trường Tiểu học Mạo Khê B</t>
  </si>
  <si>
    <t>Tổng số thu, chi</t>
  </si>
  <si>
    <t xml:space="preserve"> Số thu </t>
  </si>
  <si>
    <t>Tiền ăn +Chi phí gián tiếp</t>
  </si>
  <si>
    <t>Tiền học TA tự chọn lớp 1+2</t>
  </si>
  <si>
    <t xml:space="preserve">Chênh lệch thu lớn hơn chi chưa phân phối năm trước chuyển sang (*) </t>
  </si>
  <si>
    <t>Tiền ốm đau thai sản</t>
  </si>
  <si>
    <t>Tiền vệ sinh chung</t>
  </si>
  <si>
    <t>Tiền mua sắm CSVCBĐ</t>
  </si>
  <si>
    <t xml:space="preserve">   DỰ TOÁN THU - CHI NGÂN SÁCH NHÀ NƯỚC ĐẦU NĂM 2021 </t>
  </si>
  <si>
    <t xml:space="preserve"> (Đính kèm Quyết định số: …... /QĐ- THMKB ngày 12/ 01 /2021 của trường Tiểu học Mạo Khê B)</t>
  </si>
  <si>
    <t>Đông Triều, ngày 05 tháng 04 năm 2021</t>
  </si>
  <si>
    <t xml:space="preserve"> (Kèm theo thông báo số:       /TB- THMKB ngày 05/04/2021 của trường Tiểu học Mạo Khê B)</t>
  </si>
  <si>
    <t>Căn cứ quyết định số: 182/QĐ-PGD&amp;ĐT ngày 28 tháng 12 năm 2020 của phòng Giáo dục &amp; Đào tạo thị xã Đông Triều "Về việc giao dự toán ngân sách năm 2020";</t>
  </si>
  <si>
    <t xml:space="preserve">         Trường Tiểu học Mạo Khê B công khai tình hình thực hiện dự toán thu-chi ngân sách quý I năm 2021 như sau:</t>
  </si>
  <si>
    <t>Dự toán đầu năm 2021</t>
  </si>
  <si>
    <t>Thực hiện quý I năm 2021</t>
  </si>
  <si>
    <t>CÔNG KHAI THỰC HIỆN DỰ TOÁN THU- CHI NGÂN SÁCH QUÝ I NĂM 2021</t>
  </si>
</sst>
</file>

<file path=xl/styles.xml><?xml version="1.0" encoding="utf-8"?>
<styleSheet xmlns="http://schemas.openxmlformats.org/spreadsheetml/2006/main">
  <numFmts count="5">
    <numFmt numFmtId="43" formatCode="_(* #,##0.00_);_(* \(#,##0.00\);_(* &quot;-&quot;??_);_(@_)"/>
    <numFmt numFmtId="164" formatCode="_(* #,##0_);_(* \(#,##0\);_(* &quot;-&quot;??_);_(@_)"/>
    <numFmt numFmtId="165" formatCode="00"/>
    <numFmt numFmtId="166" formatCode="0.0"/>
    <numFmt numFmtId="167" formatCode="#,##0.0"/>
  </numFmts>
  <fonts count="38">
    <font>
      <sz val="11"/>
      <color theme="1"/>
      <name val="Calibri"/>
      <family val="2"/>
      <charset val="163"/>
      <scheme val="minor"/>
    </font>
    <font>
      <sz val="14"/>
      <color theme="1"/>
      <name val="Cambria"/>
      <family val="1"/>
      <charset val="163"/>
      <scheme val="major"/>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sz val="11"/>
      <color theme="1"/>
      <name val="Times New Roman"/>
      <family val="1"/>
    </font>
    <font>
      <sz val="8"/>
      <color indexed="8"/>
      <name val="Arial"/>
      <family val="2"/>
    </font>
    <font>
      <b/>
      <sz val="11"/>
      <color indexed="8"/>
      <name val="Times New Roman"/>
      <family val="1"/>
    </font>
    <font>
      <sz val="11"/>
      <color indexed="8"/>
      <name val="Times New Roman"/>
      <family val="1"/>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i/>
      <sz val="14"/>
      <color theme="1"/>
      <name val="Times New Roman"/>
      <family val="1"/>
    </font>
    <font>
      <sz val="14"/>
      <color theme="1"/>
      <name val="Calibri"/>
      <family val="2"/>
      <charset val="163"/>
      <scheme val="minor"/>
    </font>
    <font>
      <b/>
      <sz val="10"/>
      <name val="Times New Roman"/>
      <family val="1"/>
    </font>
    <font>
      <sz val="12"/>
      <name val="Times New Roman"/>
      <family val="1"/>
    </font>
    <font>
      <sz val="10"/>
      <name val="Times New Roman"/>
      <family val="1"/>
    </font>
    <font>
      <b/>
      <sz val="12"/>
      <name val="Times New Roman"/>
      <family val="1"/>
    </font>
    <font>
      <b/>
      <i/>
      <sz val="12"/>
      <color theme="1"/>
      <name val="Times New Roman"/>
      <family val="1"/>
    </font>
    <font>
      <b/>
      <sz val="11"/>
      <color theme="1"/>
      <name val="Calibri"/>
      <family val="2"/>
      <charset val="163"/>
      <scheme val="minor"/>
    </font>
    <font>
      <b/>
      <i/>
      <sz val="13"/>
      <color theme="1"/>
      <name val="Times New Roman"/>
      <family val="1"/>
    </font>
    <font>
      <b/>
      <i/>
      <sz val="11"/>
      <color theme="1"/>
      <name val="Calibri"/>
      <family val="2"/>
      <charset val="163"/>
      <scheme val="minor"/>
    </font>
    <font>
      <sz val="12"/>
      <name val="Times New Roman"/>
      <family val="1"/>
      <charset val="163"/>
    </font>
    <font>
      <b/>
      <sz val="10"/>
      <name val="Times New Roman"/>
      <family val="1"/>
      <charset val="163"/>
    </font>
    <font>
      <b/>
      <sz val="12"/>
      <name val="Times New Roman"/>
      <family val="1"/>
      <charset val="163"/>
    </font>
  </fonts>
  <fills count="5">
    <fill>
      <patternFill patternType="none"/>
    </fill>
    <fill>
      <patternFill patternType="gray125"/>
    </fill>
    <fill>
      <patternFill patternType="solid">
        <fgColor theme="0"/>
        <bgColor indexed="0"/>
      </patternFill>
    </fill>
    <fill>
      <patternFill patternType="solid">
        <fgColor theme="0"/>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s>
  <cellStyleXfs count="6">
    <xf numFmtId="0" fontId="0" fillId="0" borderId="0"/>
    <xf numFmtId="0" fontId="6" fillId="0" borderId="0"/>
    <xf numFmtId="0" fontId="14" fillId="0" borderId="0" applyNumberFormat="0" applyFill="0" applyBorder="0" applyAlignment="0" applyProtection="0">
      <alignment vertical="top"/>
    </xf>
    <xf numFmtId="0" fontId="14" fillId="0" borderId="0" applyNumberFormat="0" applyFill="0" applyBorder="0" applyAlignment="0" applyProtection="0">
      <alignment vertical="top"/>
    </xf>
    <xf numFmtId="43" fontId="6" fillId="0" borderId="0" applyFont="0" applyFill="0" applyBorder="0" applyAlignment="0" applyProtection="0"/>
    <xf numFmtId="43" fontId="17" fillId="0" borderId="0" applyFont="0" applyFill="0" applyBorder="0" applyAlignment="0" applyProtection="0"/>
  </cellStyleXfs>
  <cellXfs count="115">
    <xf numFmtId="0" fontId="0" fillId="0" borderId="0" xfId="0"/>
    <xf numFmtId="0" fontId="1" fillId="0" borderId="0" xfId="0" applyFont="1"/>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xf>
    <xf numFmtId="0" fontId="18" fillId="0" borderId="0" xfId="0" applyFont="1" applyAlignment="1"/>
    <xf numFmtId="0" fontId="18" fillId="0" borderId="0" xfId="0" applyFont="1" applyAlignment="1">
      <alignment horizontal="right"/>
    </xf>
    <xf numFmtId="0" fontId="19" fillId="4" borderId="7" xfId="0" applyFont="1" applyFill="1" applyBorder="1" applyAlignment="1">
      <alignment horizontal="center"/>
    </xf>
    <xf numFmtId="0" fontId="19" fillId="4" borderId="8" xfId="0" applyFont="1" applyFill="1" applyBorder="1" applyAlignment="1">
      <alignment horizontal="center"/>
    </xf>
    <xf numFmtId="0" fontId="19" fillId="4" borderId="9" xfId="0" applyFont="1" applyFill="1" applyBorder="1" applyAlignment="1">
      <alignment horizontal="center"/>
    </xf>
    <xf numFmtId="165" fontId="21" fillId="4" borderId="13" xfId="0" applyNumberFormat="1" applyFont="1" applyFill="1" applyBorder="1" applyAlignment="1">
      <alignment horizontal="center"/>
    </xf>
    <xf numFmtId="0" fontId="21" fillId="4" borderId="5" xfId="0" applyFont="1" applyFill="1" applyBorder="1" applyAlignment="1"/>
    <xf numFmtId="0" fontId="22" fillId="4" borderId="14" xfId="0" applyFont="1" applyFill="1" applyBorder="1" applyAlignment="1">
      <alignment horizontal="center"/>
    </xf>
    <xf numFmtId="164" fontId="19" fillId="4" borderId="14" xfId="5" applyNumberFormat="1" applyFont="1" applyFill="1" applyBorder="1" applyAlignment="1">
      <alignment horizontal="center"/>
    </xf>
    <xf numFmtId="164" fontId="22" fillId="4" borderId="14" xfId="5" applyNumberFormat="1" applyFont="1" applyFill="1" applyBorder="1" applyAlignment="1">
      <alignment horizontal="center"/>
    </xf>
    <xf numFmtId="0" fontId="22" fillId="0" borderId="0" xfId="0" applyFont="1"/>
    <xf numFmtId="0" fontId="19" fillId="0" borderId="0" xfId="0" applyFont="1" applyAlignment="1">
      <alignment horizontal="center"/>
    </xf>
    <xf numFmtId="0" fontId="13" fillId="0" borderId="0" xfId="0" applyFont="1" applyAlignment="1">
      <alignment horizontal="center"/>
    </xf>
    <xf numFmtId="0" fontId="23" fillId="0" borderId="0" xfId="0" applyFont="1" applyAlignment="1">
      <alignment horizontal="center"/>
    </xf>
    <xf numFmtId="0" fontId="3" fillId="0" borderId="0" xfId="0" applyFont="1" applyAlignment="1">
      <alignment horizontal="center"/>
    </xf>
    <xf numFmtId="0" fontId="2" fillId="0" borderId="0" xfId="0" applyFont="1"/>
    <xf numFmtId="0" fontId="24" fillId="0" borderId="0" xfId="0" applyFont="1" applyAlignment="1">
      <alignment horizontal="center"/>
    </xf>
    <xf numFmtId="0" fontId="25" fillId="0" borderId="0" xfId="0" applyFont="1" applyAlignment="1">
      <alignment horizontal="left"/>
    </xf>
    <xf numFmtId="0" fontId="26" fillId="0" borderId="0" xfId="0" applyFont="1"/>
    <xf numFmtId="0" fontId="24" fillId="0" borderId="0" xfId="0" applyFont="1"/>
    <xf numFmtId="0" fontId="2" fillId="0" borderId="1" xfId="0" applyFont="1" applyBorder="1" applyAlignment="1">
      <alignment horizontal="center"/>
    </xf>
    <xf numFmtId="0" fontId="2"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wrapText="1"/>
    </xf>
    <xf numFmtId="164" fontId="3" fillId="0" borderId="1" xfId="5" applyNumberFormat="1" applyFont="1" applyBorder="1"/>
    <xf numFmtId="164" fontId="3" fillId="0" borderId="1" xfId="0" applyNumberFormat="1" applyFont="1" applyBorder="1"/>
    <xf numFmtId="0" fontId="27" fillId="0" borderId="1" xfId="0" applyFont="1" applyBorder="1" applyAlignment="1">
      <alignment horizontal="center"/>
    </xf>
    <xf numFmtId="0" fontId="28" fillId="0" borderId="1" xfId="0" applyFont="1" applyBorder="1"/>
    <xf numFmtId="164" fontId="28" fillId="0" borderId="1" xfId="5" applyNumberFormat="1" applyFont="1" applyBorder="1"/>
    <xf numFmtId="0" fontId="28" fillId="0" borderId="1" xfId="0" applyFont="1" applyBorder="1" applyAlignment="1">
      <alignment horizontal="left" vertical="center" wrapText="1"/>
    </xf>
    <xf numFmtId="164" fontId="28" fillId="0" borderId="1" xfId="5" applyNumberFormat="1" applyFont="1" applyBorder="1" applyAlignment="1">
      <alignment vertical="center"/>
    </xf>
    <xf numFmtId="0" fontId="29" fillId="0" borderId="1" xfId="0" applyFont="1" applyBorder="1"/>
    <xf numFmtId="0" fontId="28" fillId="0" borderId="1" xfId="0" applyFont="1" applyBorder="1" applyAlignment="1">
      <alignment horizontal="left"/>
    </xf>
    <xf numFmtId="0" fontId="30" fillId="0" borderId="1" xfId="0" applyFont="1" applyBorder="1" applyAlignment="1">
      <alignment horizontal="left" vertical="center" wrapText="1"/>
    </xf>
    <xf numFmtId="164" fontId="30" fillId="0" borderId="1" xfId="5" applyNumberFormat="1" applyFont="1" applyBorder="1"/>
    <xf numFmtId="0" fontId="12" fillId="0" borderId="1" xfId="0" applyFont="1" applyBorder="1" applyAlignment="1">
      <alignment horizontal="center"/>
    </xf>
    <xf numFmtId="3" fontId="15" fillId="2" borderId="1" xfId="0" applyNumberFormat="1" applyFont="1" applyFill="1" applyBorder="1" applyAlignment="1" applyProtection="1">
      <alignment horizontal="left" wrapText="1" shrinkToFit="1"/>
      <protection locked="0"/>
    </xf>
    <xf numFmtId="3" fontId="16" fillId="2" borderId="1" xfId="0" applyNumberFormat="1" applyFont="1" applyFill="1" applyBorder="1" applyAlignment="1" applyProtection="1">
      <alignment horizontal="left" wrapText="1" shrinkToFit="1"/>
      <protection locked="0"/>
    </xf>
    <xf numFmtId="0" fontId="3" fillId="0" borderId="2" xfId="0" applyFont="1" applyBorder="1" applyAlignment="1">
      <alignment horizontal="center" vertical="center"/>
    </xf>
    <xf numFmtId="0" fontId="3" fillId="0" borderId="0" xfId="0" applyFont="1" applyAlignment="1">
      <alignment horizontal="center"/>
    </xf>
    <xf numFmtId="165" fontId="20" fillId="4" borderId="13" xfId="0" applyNumberFormat="1" applyFont="1" applyFill="1" applyBorder="1" applyAlignment="1">
      <alignment horizontal="center"/>
    </xf>
    <xf numFmtId="0" fontId="20" fillId="4" borderId="5" xfId="0" applyFont="1" applyFill="1" applyBorder="1" applyAlignment="1"/>
    <xf numFmtId="0" fontId="32" fillId="0" borderId="0" xfId="0" applyFont="1"/>
    <xf numFmtId="165" fontId="33" fillId="4" borderId="13" xfId="0" applyNumberFormat="1" applyFont="1" applyFill="1" applyBorder="1" applyAlignment="1">
      <alignment horizontal="center"/>
    </xf>
    <xf numFmtId="0" fontId="33" fillId="4" borderId="5" xfId="0" applyFont="1" applyFill="1" applyBorder="1" applyAlignment="1"/>
    <xf numFmtId="0" fontId="31" fillId="4" borderId="14" xfId="0" applyFont="1" applyFill="1" applyBorder="1" applyAlignment="1">
      <alignment horizontal="center"/>
    </xf>
    <xf numFmtId="0" fontId="34" fillId="0" borderId="0" xfId="0" applyFont="1"/>
    <xf numFmtId="164" fontId="31" fillId="4" borderId="14" xfId="0" applyNumberFormat="1" applyFont="1" applyFill="1" applyBorder="1" applyAlignment="1">
      <alignment horizontal="center"/>
    </xf>
    <xf numFmtId="165" fontId="33" fillId="4" borderId="15" xfId="0" applyNumberFormat="1" applyFont="1" applyFill="1" applyBorder="1" applyAlignment="1">
      <alignment horizontal="center"/>
    </xf>
    <xf numFmtId="0" fontId="33" fillId="4" borderId="6" xfId="0" applyFont="1" applyFill="1" applyBorder="1" applyAlignment="1"/>
    <xf numFmtId="0" fontId="31" fillId="4" borderId="16" xfId="0" applyFont="1" applyFill="1" applyBorder="1" applyAlignment="1">
      <alignment horizontal="center"/>
    </xf>
    <xf numFmtId="0" fontId="20" fillId="4" borderId="10" xfId="0" applyFont="1" applyFill="1" applyBorder="1" applyAlignment="1">
      <alignment horizontal="center"/>
    </xf>
    <xf numFmtId="0" fontId="20" fillId="4" borderId="11" xfId="0" applyFont="1" applyFill="1" applyBorder="1" applyAlignment="1"/>
    <xf numFmtId="0" fontId="19" fillId="4" borderId="12" xfId="0" applyFont="1" applyFill="1" applyBorder="1" applyAlignment="1">
      <alignment horizontal="center"/>
    </xf>
    <xf numFmtId="0" fontId="12" fillId="0" borderId="17" xfId="0" applyFont="1" applyBorder="1" applyAlignment="1">
      <alignment horizontal="center"/>
    </xf>
    <xf numFmtId="0" fontId="22" fillId="0" borderId="1" xfId="0" applyFont="1" applyBorder="1" applyAlignment="1">
      <alignment horizontal="center"/>
    </xf>
    <xf numFmtId="0" fontId="30" fillId="0" borderId="1" xfId="0" applyFont="1" applyBorder="1"/>
    <xf numFmtId="1" fontId="22" fillId="0" borderId="1" xfId="0" applyNumberFormat="1" applyFont="1" applyBorder="1" applyAlignment="1">
      <alignment horizontal="center"/>
    </xf>
    <xf numFmtId="3" fontId="2" fillId="0" borderId="1" xfId="0" applyNumberFormat="1" applyFont="1" applyBorder="1" applyAlignment="1">
      <alignment wrapText="1"/>
    </xf>
    <xf numFmtId="3" fontId="22" fillId="0" borderId="1" xfId="0" applyNumberFormat="1" applyFont="1" applyBorder="1" applyAlignment="1">
      <alignment wrapText="1"/>
    </xf>
    <xf numFmtId="3" fontId="19" fillId="0" borderId="1" xfId="0" applyNumberFormat="1" applyFont="1" applyBorder="1" applyAlignment="1">
      <alignment horizontal="right" wrapText="1"/>
    </xf>
    <xf numFmtId="3" fontId="22" fillId="0" borderId="1" xfId="0" applyNumberFormat="1" applyFont="1" applyBorder="1" applyAlignment="1">
      <alignment horizontal="right" wrapText="1"/>
    </xf>
    <xf numFmtId="0" fontId="13" fillId="2" borderId="17" xfId="2" applyFont="1" applyFill="1" applyBorder="1" applyAlignment="1" applyProtection="1">
      <alignment horizontal="left"/>
      <protection locked="0"/>
    </xf>
    <xf numFmtId="0" fontId="13" fillId="2" borderId="1" xfId="2" applyFont="1" applyFill="1" applyBorder="1" applyAlignment="1" applyProtection="1">
      <alignment horizontal="left"/>
      <protection locked="0"/>
    </xf>
    <xf numFmtId="0" fontId="13" fillId="2" borderId="1" xfId="2" applyFont="1" applyFill="1" applyBorder="1" applyAlignment="1" applyProtection="1">
      <alignment horizontal="left" wrapText="1"/>
      <protection locked="0"/>
    </xf>
    <xf numFmtId="0" fontId="3" fillId="0" borderId="1" xfId="0" applyFont="1" applyBorder="1" applyAlignment="1">
      <alignment horizontal="center" vertical="center"/>
    </xf>
    <xf numFmtId="3" fontId="2" fillId="0" borderId="1" xfId="0" applyNumberFormat="1" applyFont="1" applyBorder="1" applyAlignment="1">
      <alignment horizontal="center" wrapText="1"/>
    </xf>
    <xf numFmtId="3" fontId="19" fillId="0" borderId="1" xfId="0" applyNumberFormat="1" applyFont="1" applyBorder="1" applyAlignment="1">
      <alignment horizontal="right"/>
    </xf>
    <xf numFmtId="0" fontId="27" fillId="3" borderId="18" xfId="0" applyFont="1" applyFill="1" applyBorder="1" applyAlignment="1">
      <alignment horizontal="left" vertical="center" wrapText="1"/>
    </xf>
    <xf numFmtId="3" fontId="19" fillId="0" borderId="2" xfId="0" applyNumberFormat="1" applyFont="1" applyBorder="1" applyAlignment="1">
      <alignment horizontal="right" vertical="center"/>
    </xf>
    <xf numFmtId="0" fontId="19" fillId="0" borderId="1" xfId="0" applyFont="1" applyBorder="1" applyAlignment="1">
      <alignment horizontal="center"/>
    </xf>
    <xf numFmtId="0" fontId="19" fillId="0" borderId="1" xfId="0" applyFont="1" applyBorder="1" applyAlignment="1">
      <alignment wrapText="1"/>
    </xf>
    <xf numFmtId="3" fontId="22" fillId="0" borderId="1" xfId="0" applyNumberFormat="1" applyFont="1" applyBorder="1" applyAlignment="1">
      <alignment horizontal="right"/>
    </xf>
    <xf numFmtId="1" fontId="19" fillId="0" borderId="1" xfId="0" applyNumberFormat="1" applyFont="1" applyBorder="1" applyAlignment="1">
      <alignment horizontal="center"/>
    </xf>
    <xf numFmtId="0" fontId="2" fillId="0" borderId="17" xfId="0" applyFont="1" applyBorder="1" applyAlignment="1">
      <alignment horizontal="center"/>
    </xf>
    <xf numFmtId="0" fontId="2" fillId="0" borderId="17" xfId="0" applyFont="1" applyBorder="1" applyAlignment="1">
      <alignment wrapText="1"/>
    </xf>
    <xf numFmtId="3" fontId="3" fillId="0" borderId="1" xfId="0" applyNumberFormat="1" applyFont="1" applyBorder="1" applyAlignment="1">
      <alignment horizontal="right" vertical="center"/>
    </xf>
    <xf numFmtId="1" fontId="3" fillId="0" borderId="1" xfId="0" applyNumberFormat="1" applyFont="1" applyBorder="1" applyAlignment="1">
      <alignment horizontal="center" vertical="center"/>
    </xf>
    <xf numFmtId="164" fontId="2" fillId="0" borderId="1" xfId="5" applyNumberFormat="1" applyFont="1" applyBorder="1"/>
    <xf numFmtId="164" fontId="2" fillId="0" borderId="1" xfId="0" applyNumberFormat="1" applyFont="1" applyBorder="1"/>
    <xf numFmtId="0" fontId="36" fillId="0" borderId="1" xfId="0" applyFont="1" applyBorder="1" applyAlignment="1">
      <alignment horizontal="center"/>
    </xf>
    <xf numFmtId="0" fontId="37" fillId="0" borderId="1" xfId="0" applyFont="1" applyBorder="1"/>
    <xf numFmtId="164" fontId="37" fillId="0" borderId="1" xfId="5" applyNumberFormat="1" applyFont="1" applyBorder="1"/>
    <xf numFmtId="0" fontId="35" fillId="0" borderId="1" xfId="0" applyFont="1" applyBorder="1"/>
    <xf numFmtId="164" fontId="35" fillId="0" borderId="1" xfId="5" applyNumberFormat="1" applyFont="1" applyBorder="1"/>
    <xf numFmtId="0" fontId="13" fillId="0" borderId="1" xfId="0" applyFont="1" applyBorder="1" applyAlignment="1">
      <alignment horizontal="center"/>
    </xf>
    <xf numFmtId="166" fontId="3" fillId="0" borderId="1" xfId="0" applyNumberFormat="1" applyFont="1" applyBorder="1" applyAlignment="1">
      <alignment horizontal="center" vertical="center"/>
    </xf>
    <xf numFmtId="164" fontId="19" fillId="0" borderId="17" xfId="0" applyNumberFormat="1" applyFont="1" applyBorder="1" applyAlignment="1">
      <alignment horizontal="center" wrapText="1"/>
    </xf>
    <xf numFmtId="164" fontId="19" fillId="0" borderId="17" xfId="0" applyNumberFormat="1" applyFont="1" applyBorder="1" applyAlignment="1">
      <alignment horizontal="left" wrapText="1"/>
    </xf>
    <xf numFmtId="1" fontId="19" fillId="0" borderId="1" xfId="0" applyNumberFormat="1" applyFont="1" applyBorder="1" applyAlignment="1">
      <alignment horizontal="center" vertical="center"/>
    </xf>
    <xf numFmtId="167" fontId="2" fillId="0" borderId="1" xfId="0" applyNumberFormat="1" applyFont="1" applyBorder="1" applyAlignment="1">
      <alignment horizontal="center" wrapText="1"/>
    </xf>
    <xf numFmtId="0" fontId="19" fillId="0" borderId="0" xfId="0" applyFont="1" applyAlignment="1">
      <alignment horizontal="left" vertical="center"/>
    </xf>
    <xf numFmtId="0" fontId="3" fillId="0" borderId="0" xfId="0" applyFont="1" applyAlignment="1">
      <alignment horizontal="center"/>
    </xf>
    <xf numFmtId="0" fontId="20" fillId="0" borderId="0" xfId="0" applyFont="1" applyAlignment="1">
      <alignment horizontal="center" vertical="center"/>
    </xf>
    <xf numFmtId="0" fontId="23"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wrapText="1"/>
    </xf>
    <xf numFmtId="0" fontId="4" fillId="0" borderId="4" xfId="0" applyFont="1" applyBorder="1" applyAlignment="1">
      <alignment horizontal="center"/>
    </xf>
    <xf numFmtId="0" fontId="20"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11" fillId="0" borderId="0" xfId="0" applyFont="1" applyAlignment="1">
      <alignment horizontal="center"/>
    </xf>
    <xf numFmtId="0" fontId="18" fillId="0" borderId="0" xfId="0" applyFont="1" applyAlignment="1">
      <alignment horizontal="center"/>
    </xf>
    <xf numFmtId="0" fontId="10" fillId="0" borderId="0" xfId="0" applyFont="1" applyAlignment="1">
      <alignment horizontal="left"/>
    </xf>
    <xf numFmtId="0" fontId="2" fillId="0" borderId="0" xfId="0" applyFont="1"/>
    <xf numFmtId="0" fontId="9"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cellXfs>
  <cellStyles count="6">
    <cellStyle name="Comma" xfId="5" builtinId="3"/>
    <cellStyle name="Comma 2" xfId="4"/>
    <cellStyle name="Normal" xfId="0" builtinId="0"/>
    <cellStyle name="Normal 2" xfId="1"/>
    <cellStyle name="Normal 3" xfId="2"/>
    <cellStyle name="Normal 4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42"/>
  <sheetViews>
    <sheetView tabSelected="1" workbookViewId="0">
      <selection activeCell="G8" sqref="G8"/>
    </sheetView>
  </sheetViews>
  <sheetFormatPr defaultRowHeight="15"/>
  <cols>
    <col min="1" max="1" width="8.42578125" customWidth="1"/>
    <col min="2" max="2" width="52.85546875" customWidth="1"/>
    <col min="3" max="3" width="34.140625" customWidth="1"/>
  </cols>
  <sheetData>
    <row r="1" spans="1:3" s="24" customFormat="1" ht="18.75">
      <c r="A1" s="23"/>
      <c r="C1" s="22" t="s">
        <v>66</v>
      </c>
    </row>
    <row r="2" spans="1:3" ht="15.75">
      <c r="A2" s="97" t="s">
        <v>87</v>
      </c>
      <c r="B2" s="97"/>
    </row>
    <row r="3" spans="1:3" ht="21.75" customHeight="1">
      <c r="A3" s="97" t="s">
        <v>52</v>
      </c>
      <c r="B3" s="97"/>
    </row>
    <row r="4" spans="1:3" ht="23.25" customHeight="1">
      <c r="A4" s="99" t="s">
        <v>96</v>
      </c>
      <c r="B4" s="99"/>
      <c r="C4" s="99"/>
    </row>
    <row r="5" spans="1:3" ht="21" customHeight="1">
      <c r="A5" s="6" t="s">
        <v>97</v>
      </c>
    </row>
    <row r="6" spans="1:3" s="1" customFormat="1" ht="18">
      <c r="A6" s="98" t="s">
        <v>8</v>
      </c>
      <c r="B6" s="98"/>
      <c r="C6" s="98"/>
    </row>
    <row r="7" spans="1:3" ht="20.25" customHeight="1" thickBot="1">
      <c r="A7" s="6"/>
      <c r="C7" s="7" t="s">
        <v>53</v>
      </c>
    </row>
    <row r="8" spans="1:3" ht="19.5" customHeight="1">
      <c r="A8" s="8" t="s">
        <v>54</v>
      </c>
      <c r="B8" s="9" t="s">
        <v>4</v>
      </c>
      <c r="C8" s="10" t="s">
        <v>7</v>
      </c>
    </row>
    <row r="9" spans="1:3" s="48" customFormat="1" ht="19.5" customHeight="1">
      <c r="A9" s="57" t="s">
        <v>1</v>
      </c>
      <c r="B9" s="58" t="s">
        <v>9</v>
      </c>
      <c r="C9" s="59"/>
    </row>
    <row r="10" spans="1:3" ht="19.5" customHeight="1">
      <c r="A10" s="11">
        <v>1</v>
      </c>
      <c r="B10" s="12" t="s">
        <v>55</v>
      </c>
      <c r="C10" s="13"/>
    </row>
    <row r="11" spans="1:3" ht="19.5" customHeight="1">
      <c r="A11" s="11" t="s">
        <v>10</v>
      </c>
      <c r="B11" s="12" t="s">
        <v>11</v>
      </c>
      <c r="C11" s="13"/>
    </row>
    <row r="12" spans="1:3" ht="19.5" customHeight="1">
      <c r="A12" s="11" t="s">
        <v>12</v>
      </c>
      <c r="B12" s="12" t="s">
        <v>13</v>
      </c>
      <c r="C12" s="13"/>
    </row>
    <row r="13" spans="1:3" ht="19.5" customHeight="1">
      <c r="A13" s="11">
        <v>2</v>
      </c>
      <c r="B13" s="12" t="s">
        <v>14</v>
      </c>
      <c r="C13" s="13"/>
    </row>
    <row r="14" spans="1:3" ht="19.5" customHeight="1">
      <c r="A14" s="11" t="s">
        <v>15</v>
      </c>
      <c r="B14" s="12" t="s">
        <v>56</v>
      </c>
      <c r="C14" s="13"/>
    </row>
    <row r="15" spans="1:3" ht="19.5" customHeight="1">
      <c r="A15" s="11" t="s">
        <v>16</v>
      </c>
      <c r="B15" s="12" t="s">
        <v>57</v>
      </c>
      <c r="C15" s="13"/>
    </row>
    <row r="16" spans="1:3" ht="19.5" customHeight="1">
      <c r="A16" s="11" t="s">
        <v>17</v>
      </c>
      <c r="B16" s="12" t="s">
        <v>18</v>
      </c>
      <c r="C16" s="13"/>
    </row>
    <row r="17" spans="1:3" ht="19.5" customHeight="1">
      <c r="A17" s="11" t="s">
        <v>19</v>
      </c>
      <c r="B17" s="12" t="s">
        <v>6</v>
      </c>
      <c r="C17" s="13"/>
    </row>
    <row r="18" spans="1:3" ht="19.5" customHeight="1">
      <c r="A18" s="11" t="s">
        <v>16</v>
      </c>
      <c r="B18" s="12" t="s">
        <v>58</v>
      </c>
      <c r="C18" s="13"/>
    </row>
    <row r="19" spans="1:3" ht="19.5" customHeight="1">
      <c r="A19" s="11" t="s">
        <v>17</v>
      </c>
      <c r="B19" s="12" t="s">
        <v>59</v>
      </c>
      <c r="C19" s="13"/>
    </row>
    <row r="20" spans="1:3" ht="19.5" customHeight="1">
      <c r="A20" s="11">
        <v>3</v>
      </c>
      <c r="B20" s="12" t="s">
        <v>60</v>
      </c>
      <c r="C20" s="13"/>
    </row>
    <row r="21" spans="1:3" ht="19.5" customHeight="1">
      <c r="A21" s="11" t="s">
        <v>22</v>
      </c>
      <c r="B21" s="12" t="s">
        <v>11</v>
      </c>
      <c r="C21" s="13"/>
    </row>
    <row r="22" spans="1:3" ht="19.5" customHeight="1">
      <c r="A22" s="11" t="s">
        <v>23</v>
      </c>
      <c r="B22" s="12" t="s">
        <v>13</v>
      </c>
      <c r="C22" s="13"/>
    </row>
    <row r="23" spans="1:3" s="48" customFormat="1" ht="19.5" customHeight="1">
      <c r="A23" s="46" t="s">
        <v>2</v>
      </c>
      <c r="B23" s="47" t="s">
        <v>24</v>
      </c>
      <c r="C23" s="14">
        <v>5213000000</v>
      </c>
    </row>
    <row r="24" spans="1:3" s="52" customFormat="1" ht="19.5" customHeight="1">
      <c r="A24" s="49">
        <v>1</v>
      </c>
      <c r="B24" s="50" t="s">
        <v>6</v>
      </c>
      <c r="C24" s="51"/>
    </row>
    <row r="25" spans="1:3" ht="19.5" customHeight="1">
      <c r="A25" s="11" t="s">
        <v>10</v>
      </c>
      <c r="B25" s="12" t="s">
        <v>58</v>
      </c>
      <c r="C25" s="13"/>
    </row>
    <row r="26" spans="1:3" ht="19.5" customHeight="1">
      <c r="A26" s="11" t="s">
        <v>12</v>
      </c>
      <c r="B26" s="12" t="s">
        <v>59</v>
      </c>
      <c r="C26" s="13"/>
    </row>
    <row r="27" spans="1:3" s="52" customFormat="1" ht="19.5" customHeight="1">
      <c r="A27" s="49">
        <v>2</v>
      </c>
      <c r="B27" s="50" t="s">
        <v>31</v>
      </c>
      <c r="C27" s="51"/>
    </row>
    <row r="28" spans="1:3" ht="19.5" customHeight="1">
      <c r="A28" s="11" t="s">
        <v>15</v>
      </c>
      <c r="B28" s="12" t="s">
        <v>25</v>
      </c>
      <c r="C28" s="13"/>
    </row>
    <row r="29" spans="1:3" ht="19.5" customHeight="1">
      <c r="A29" s="11" t="s">
        <v>19</v>
      </c>
      <c r="B29" s="12" t="s">
        <v>61</v>
      </c>
      <c r="C29" s="13"/>
    </row>
    <row r="30" spans="1:3" ht="19.5" customHeight="1">
      <c r="A30" s="11" t="s">
        <v>26</v>
      </c>
      <c r="B30" s="12" t="s">
        <v>18</v>
      </c>
      <c r="C30" s="13"/>
    </row>
    <row r="31" spans="1:3" s="52" customFormat="1" ht="19.5" customHeight="1">
      <c r="A31" s="49">
        <v>3</v>
      </c>
      <c r="B31" s="50" t="s">
        <v>32</v>
      </c>
      <c r="C31" s="53">
        <f>C32</f>
        <v>5213000000</v>
      </c>
    </row>
    <row r="32" spans="1:3" ht="19.5" customHeight="1">
      <c r="A32" s="11" t="s">
        <v>22</v>
      </c>
      <c r="B32" s="12" t="s">
        <v>57</v>
      </c>
      <c r="C32" s="15">
        <v>5213000000</v>
      </c>
    </row>
    <row r="33" spans="1:3" ht="19.5" customHeight="1">
      <c r="A33" s="11" t="s">
        <v>23</v>
      </c>
      <c r="B33" s="12" t="s">
        <v>18</v>
      </c>
      <c r="C33" s="15"/>
    </row>
    <row r="34" spans="1:3" s="52" customFormat="1" ht="19.5" customHeight="1">
      <c r="A34" s="54">
        <v>4</v>
      </c>
      <c r="B34" s="55" t="s">
        <v>62</v>
      </c>
      <c r="C34" s="56"/>
    </row>
    <row r="35" spans="1:3" ht="23.25" customHeight="1">
      <c r="A35" s="16"/>
      <c r="C35" s="17" t="s">
        <v>63</v>
      </c>
    </row>
    <row r="36" spans="1:3" ht="15.75">
      <c r="A36" s="16"/>
      <c r="C36" s="17"/>
    </row>
    <row r="37" spans="1:3" ht="15.75">
      <c r="A37" s="16"/>
      <c r="C37" s="18"/>
    </row>
    <row r="38" spans="1:3" ht="15.75">
      <c r="A38" s="16"/>
      <c r="C38" s="18"/>
    </row>
    <row r="39" spans="1:3">
      <c r="C39" s="18"/>
    </row>
    <row r="40" spans="1:3" ht="18.75">
      <c r="C40" s="19" t="s">
        <v>81</v>
      </c>
    </row>
    <row r="41" spans="1:3" ht="18.75">
      <c r="C41" s="19"/>
    </row>
    <row r="42" spans="1:3" ht="18.75">
      <c r="C42" s="19"/>
    </row>
  </sheetData>
  <mergeCells count="4">
    <mergeCell ref="A3:B3"/>
    <mergeCell ref="A2:B2"/>
    <mergeCell ref="A6:C6"/>
    <mergeCell ref="A4:C4"/>
  </mergeCells>
  <pageMargins left="0.46" right="0.28999999999999998" top="0.56999999999999995" bottom="0.15748031496062992" header="0.57999999999999996"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F77"/>
  <sheetViews>
    <sheetView topLeftCell="A70" workbookViewId="0">
      <selection activeCell="K35" sqref="K35"/>
    </sheetView>
  </sheetViews>
  <sheetFormatPr defaultColWidth="9" defaultRowHeight="18"/>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11" width="9" style="1"/>
    <col min="12" max="12" width="18.5703125" style="1" customWidth="1"/>
    <col min="13" max="16384" width="9" style="1"/>
  </cols>
  <sheetData>
    <row r="1" spans="1:6" ht="18.75">
      <c r="E1" s="114" t="s">
        <v>67</v>
      </c>
      <c r="F1" s="114"/>
    </row>
    <row r="2" spans="1:6">
      <c r="A2" s="111" t="s">
        <v>80</v>
      </c>
      <c r="B2" s="111"/>
      <c r="C2" s="112" t="s">
        <v>28</v>
      </c>
      <c r="D2" s="112"/>
      <c r="E2" s="112"/>
      <c r="F2" s="112"/>
    </row>
    <row r="3" spans="1:6" ht="18.75">
      <c r="A3" s="111" t="s">
        <v>83</v>
      </c>
      <c r="B3" s="111"/>
      <c r="C3" s="113" t="s">
        <v>29</v>
      </c>
      <c r="D3" s="113"/>
      <c r="E3" s="113"/>
      <c r="F3" s="113"/>
    </row>
    <row r="4" spans="1:6" ht="9.75" customHeight="1">
      <c r="A4" s="21"/>
      <c r="B4" s="21"/>
      <c r="C4" s="106"/>
      <c r="D4" s="106"/>
      <c r="E4" s="106"/>
      <c r="F4" s="106"/>
    </row>
    <row r="5" spans="1:6" ht="18.75">
      <c r="A5" s="21"/>
      <c r="B5" s="21"/>
      <c r="C5" s="107" t="s">
        <v>98</v>
      </c>
      <c r="D5" s="107"/>
      <c r="E5" s="107"/>
      <c r="F5" s="107"/>
    </row>
    <row r="6" spans="1:6" ht="30" customHeight="1">
      <c r="A6" s="108" t="s">
        <v>104</v>
      </c>
      <c r="B6" s="108"/>
      <c r="C6" s="108"/>
      <c r="D6" s="108"/>
      <c r="E6" s="108"/>
      <c r="F6" s="108"/>
    </row>
    <row r="7" spans="1:6" customFormat="1" ht="21" customHeight="1">
      <c r="A7" s="109" t="s">
        <v>99</v>
      </c>
      <c r="B7" s="109"/>
      <c r="C7" s="109"/>
      <c r="D7" s="109"/>
      <c r="E7" s="109"/>
      <c r="F7" s="109"/>
    </row>
    <row r="8" spans="1:6" ht="37.5" customHeight="1">
      <c r="A8" s="103" t="s">
        <v>30</v>
      </c>
      <c r="B8" s="110"/>
      <c r="C8" s="110"/>
      <c r="D8" s="110"/>
      <c r="E8" s="110"/>
      <c r="F8" s="110"/>
    </row>
    <row r="9" spans="1:6" ht="55.5" customHeight="1">
      <c r="A9" s="101" t="s">
        <v>33</v>
      </c>
      <c r="B9" s="102"/>
      <c r="C9" s="102"/>
      <c r="D9" s="102"/>
      <c r="E9" s="102"/>
      <c r="F9" s="102"/>
    </row>
    <row r="10" spans="1:6" ht="48" customHeight="1">
      <c r="A10" s="101" t="s">
        <v>100</v>
      </c>
      <c r="B10" s="101"/>
      <c r="C10" s="101"/>
      <c r="D10" s="101"/>
      <c r="E10" s="101"/>
      <c r="F10" s="101"/>
    </row>
    <row r="11" spans="1:6" ht="36.75" customHeight="1">
      <c r="A11" s="103" t="s">
        <v>101</v>
      </c>
      <c r="B11" s="103"/>
      <c r="C11" s="103"/>
      <c r="D11" s="103"/>
      <c r="E11" s="103"/>
      <c r="F11" s="103"/>
    </row>
    <row r="12" spans="1:6" ht="21.75" customHeight="1">
      <c r="A12" s="20"/>
      <c r="B12" s="20"/>
      <c r="C12" s="45"/>
      <c r="D12" s="20"/>
      <c r="E12" s="104" t="s">
        <v>64</v>
      </c>
      <c r="F12" s="104"/>
    </row>
    <row r="13" spans="1:6" s="5" customFormat="1" ht="78.75">
      <c r="A13" s="4" t="s">
        <v>5</v>
      </c>
      <c r="B13" s="2" t="s">
        <v>4</v>
      </c>
      <c r="C13" s="4" t="s">
        <v>102</v>
      </c>
      <c r="D13" s="4" t="s">
        <v>103</v>
      </c>
      <c r="E13" s="4" t="s">
        <v>78</v>
      </c>
      <c r="F13" s="4" t="s">
        <v>79</v>
      </c>
    </row>
    <row r="14" spans="1:6">
      <c r="A14" s="3">
        <v>1</v>
      </c>
      <c r="B14" s="3">
        <v>2</v>
      </c>
      <c r="C14" s="3">
        <v>3</v>
      </c>
      <c r="D14" s="3">
        <v>4</v>
      </c>
      <c r="E14" s="3">
        <v>5</v>
      </c>
      <c r="F14" s="3">
        <v>6</v>
      </c>
    </row>
    <row r="15" spans="1:6" ht="25.5">
      <c r="A15" s="44"/>
      <c r="B15" s="74" t="s">
        <v>92</v>
      </c>
      <c r="C15" s="75">
        <v>0</v>
      </c>
      <c r="D15" s="71"/>
      <c r="E15" s="71"/>
      <c r="F15" s="71"/>
    </row>
    <row r="16" spans="1:6">
      <c r="A16" s="26" t="s">
        <v>0</v>
      </c>
      <c r="B16" s="27" t="s">
        <v>88</v>
      </c>
      <c r="C16" s="73">
        <f>C17</f>
        <v>3852379978</v>
      </c>
      <c r="D16" s="73">
        <f>D17</f>
        <v>613892825</v>
      </c>
      <c r="E16" s="83"/>
      <c r="F16" s="83"/>
    </row>
    <row r="17" spans="1:6">
      <c r="A17" s="26" t="s">
        <v>1</v>
      </c>
      <c r="B17" s="27" t="s">
        <v>89</v>
      </c>
      <c r="C17" s="64">
        <f>SUM(C18:C29)</f>
        <v>3852379978</v>
      </c>
      <c r="D17" s="64">
        <f>SUM(D18:D29)</f>
        <v>613892825</v>
      </c>
      <c r="E17" s="72">
        <f t="shared" ref="E17:F17" si="0">SUM(E18:E29)</f>
        <v>174.63729445055498</v>
      </c>
      <c r="F17" s="96">
        <f t="shared" si="0"/>
        <v>12.9</v>
      </c>
    </row>
    <row r="18" spans="1:6">
      <c r="A18" s="60">
        <v>1</v>
      </c>
      <c r="B18" s="68" t="s">
        <v>85</v>
      </c>
      <c r="C18" s="65">
        <v>423018450</v>
      </c>
      <c r="D18" s="82"/>
      <c r="E18" s="83">
        <f t="shared" ref="E18:E42" si="1">D18/C18*100</f>
        <v>0</v>
      </c>
      <c r="F18" s="71">
        <v>0</v>
      </c>
    </row>
    <row r="19" spans="1:6">
      <c r="A19" s="41">
        <v>2</v>
      </c>
      <c r="B19" s="69" t="s">
        <v>84</v>
      </c>
      <c r="C19" s="65">
        <v>666464500</v>
      </c>
      <c r="D19" s="82">
        <v>123471500</v>
      </c>
      <c r="E19" s="83">
        <f t="shared" si="1"/>
        <v>18.526343113549185</v>
      </c>
      <c r="F19" s="92">
        <v>1.9</v>
      </c>
    </row>
    <row r="20" spans="1:6">
      <c r="A20" s="41">
        <v>3</v>
      </c>
      <c r="B20" s="69" t="s">
        <v>90</v>
      </c>
      <c r="C20" s="65">
        <v>1522402500</v>
      </c>
      <c r="D20" s="82">
        <v>311429000</v>
      </c>
      <c r="E20" s="83">
        <f t="shared" si="1"/>
        <v>20.456416749184267</v>
      </c>
      <c r="F20" s="92">
        <v>2.5</v>
      </c>
    </row>
    <row r="21" spans="1:6">
      <c r="A21" s="41">
        <v>4</v>
      </c>
      <c r="B21" s="69" t="s">
        <v>65</v>
      </c>
      <c r="C21" s="65">
        <v>124965000</v>
      </c>
      <c r="D21" s="82">
        <v>28476000</v>
      </c>
      <c r="E21" s="83">
        <f t="shared" si="1"/>
        <v>22.787180410514942</v>
      </c>
      <c r="F21" s="92">
        <v>3.1</v>
      </c>
    </row>
    <row r="22" spans="1:6">
      <c r="A22" s="41">
        <v>5</v>
      </c>
      <c r="B22" s="69" t="s">
        <v>34</v>
      </c>
      <c r="C22" s="65">
        <v>35281728</v>
      </c>
      <c r="D22" s="82">
        <v>1106325</v>
      </c>
      <c r="E22" s="83">
        <f t="shared" si="1"/>
        <v>3.1356882520039835</v>
      </c>
      <c r="F22" s="92">
        <v>1</v>
      </c>
    </row>
    <row r="23" spans="1:6">
      <c r="A23" s="41">
        <v>6</v>
      </c>
      <c r="B23" s="70" t="s">
        <v>35</v>
      </c>
      <c r="C23" s="65">
        <v>521580000</v>
      </c>
      <c r="D23" s="82">
        <v>107190000</v>
      </c>
      <c r="E23" s="83">
        <f t="shared" si="1"/>
        <v>20.551018060508454</v>
      </c>
      <c r="F23" s="92">
        <v>1.8</v>
      </c>
    </row>
    <row r="24" spans="1:6">
      <c r="A24" s="41">
        <v>7</v>
      </c>
      <c r="B24" s="69" t="s">
        <v>36</v>
      </c>
      <c r="C24" s="65">
        <v>65692000</v>
      </c>
      <c r="D24" s="82">
        <v>16236000</v>
      </c>
      <c r="E24" s="83">
        <f t="shared" si="1"/>
        <v>24.715338245144007</v>
      </c>
      <c r="F24" s="92">
        <v>0</v>
      </c>
    </row>
    <row r="25" spans="1:6">
      <c r="A25" s="41">
        <v>8</v>
      </c>
      <c r="B25" s="69" t="s">
        <v>37</v>
      </c>
      <c r="C25" s="65">
        <v>267776000</v>
      </c>
      <c r="D25" s="82"/>
      <c r="E25" s="83">
        <f t="shared" si="1"/>
        <v>0</v>
      </c>
      <c r="F25" s="92">
        <v>0</v>
      </c>
    </row>
    <row r="26" spans="1:6">
      <c r="A26" s="41">
        <v>9</v>
      </c>
      <c r="B26" s="69" t="s">
        <v>94</v>
      </c>
      <c r="C26" s="65">
        <v>52262000</v>
      </c>
      <c r="D26" s="82">
        <v>11808000</v>
      </c>
      <c r="E26" s="83">
        <f t="shared" si="1"/>
        <v>22.593854043090584</v>
      </c>
      <c r="F26" s="92">
        <v>2.6</v>
      </c>
    </row>
    <row r="27" spans="1:6">
      <c r="A27" s="41">
        <v>10</v>
      </c>
      <c r="B27" s="69" t="s">
        <v>95</v>
      </c>
      <c r="C27" s="65">
        <v>93160000</v>
      </c>
      <c r="D27" s="82"/>
      <c r="E27" s="83">
        <f t="shared" si="1"/>
        <v>0</v>
      </c>
      <c r="F27" s="92">
        <v>0</v>
      </c>
    </row>
    <row r="28" spans="1:6" ht="22.5" customHeight="1">
      <c r="A28" s="41">
        <v>11</v>
      </c>
      <c r="B28" s="29" t="s">
        <v>91</v>
      </c>
      <c r="C28" s="67">
        <v>33856000</v>
      </c>
      <c r="D28" s="82">
        <v>14176000</v>
      </c>
      <c r="E28" s="83">
        <f t="shared" si="1"/>
        <v>41.871455576559548</v>
      </c>
      <c r="F28" s="92">
        <v>0</v>
      </c>
    </row>
    <row r="29" spans="1:6">
      <c r="A29" s="41">
        <v>12</v>
      </c>
      <c r="B29" s="29" t="s">
        <v>93</v>
      </c>
      <c r="C29" s="67">
        <f>45921800</f>
        <v>45921800</v>
      </c>
      <c r="D29" s="82"/>
      <c r="E29" s="83">
        <f t="shared" si="1"/>
        <v>0</v>
      </c>
      <c r="F29" s="92">
        <v>0</v>
      </c>
    </row>
    <row r="30" spans="1:6">
      <c r="A30" s="26" t="s">
        <v>2</v>
      </c>
      <c r="B30" s="27" t="s">
        <v>14</v>
      </c>
      <c r="C30" s="66">
        <f>SUM(C31:C42)</f>
        <v>3853575478</v>
      </c>
      <c r="D30" s="66">
        <f>SUM(D31:D42)</f>
        <v>584687100</v>
      </c>
      <c r="E30" s="95">
        <f t="shared" si="1"/>
        <v>15.17258720733431</v>
      </c>
      <c r="F30" s="95">
        <v>210</v>
      </c>
    </row>
    <row r="31" spans="1:6">
      <c r="A31" s="61">
        <v>1</v>
      </c>
      <c r="B31" s="68" t="s">
        <v>85</v>
      </c>
      <c r="C31" s="65">
        <v>423018450</v>
      </c>
      <c r="D31" s="82"/>
      <c r="E31" s="83">
        <f t="shared" si="1"/>
        <v>0</v>
      </c>
      <c r="F31" s="71">
        <v>0</v>
      </c>
    </row>
    <row r="32" spans="1:6">
      <c r="A32" s="61">
        <v>2</v>
      </c>
      <c r="B32" s="69" t="s">
        <v>84</v>
      </c>
      <c r="C32" s="65">
        <v>666464500</v>
      </c>
      <c r="D32" s="82">
        <v>123233400</v>
      </c>
      <c r="E32" s="83">
        <f t="shared" si="1"/>
        <v>18.490617279690067</v>
      </c>
      <c r="F32" s="83">
        <v>2</v>
      </c>
    </row>
    <row r="33" spans="1:6">
      <c r="A33" s="61">
        <v>3</v>
      </c>
      <c r="B33" s="69" t="s">
        <v>90</v>
      </c>
      <c r="C33" s="65">
        <v>1522402500</v>
      </c>
      <c r="D33" s="82">
        <v>310863000</v>
      </c>
      <c r="E33" s="83">
        <f t="shared" si="1"/>
        <v>20.419238670456728</v>
      </c>
      <c r="F33" s="83">
        <v>3</v>
      </c>
    </row>
    <row r="34" spans="1:6">
      <c r="A34" s="61">
        <v>4</v>
      </c>
      <c r="B34" s="69" t="s">
        <v>65</v>
      </c>
      <c r="C34" s="65">
        <v>124965000</v>
      </c>
      <c r="D34" s="82">
        <v>27794300</v>
      </c>
      <c r="E34" s="83">
        <f t="shared" si="1"/>
        <v>22.241667666946746</v>
      </c>
      <c r="F34" s="83">
        <v>4</v>
      </c>
    </row>
    <row r="35" spans="1:6">
      <c r="A35" s="61">
        <v>5</v>
      </c>
      <c r="B35" s="69" t="s">
        <v>34</v>
      </c>
      <c r="C35" s="65">
        <v>35281728</v>
      </c>
      <c r="D35" s="82"/>
      <c r="E35" s="83">
        <f t="shared" si="1"/>
        <v>0</v>
      </c>
      <c r="F35" s="83">
        <v>0</v>
      </c>
    </row>
    <row r="36" spans="1:6">
      <c r="A36" s="61">
        <v>6</v>
      </c>
      <c r="B36" s="70" t="s">
        <v>35</v>
      </c>
      <c r="C36" s="65">
        <v>521580000</v>
      </c>
      <c r="D36" s="82">
        <v>101778700</v>
      </c>
      <c r="E36" s="83">
        <f t="shared" si="1"/>
        <v>19.513535795084167</v>
      </c>
      <c r="F36" s="83">
        <v>2</v>
      </c>
    </row>
    <row r="37" spans="1:6">
      <c r="A37" s="61">
        <v>7</v>
      </c>
      <c r="B37" s="69" t="s">
        <v>36</v>
      </c>
      <c r="C37" s="65">
        <v>65692000</v>
      </c>
      <c r="D37" s="82"/>
      <c r="E37" s="83">
        <f t="shared" si="1"/>
        <v>0</v>
      </c>
      <c r="F37" s="83">
        <v>0</v>
      </c>
    </row>
    <row r="38" spans="1:6">
      <c r="A38" s="61">
        <v>8</v>
      </c>
      <c r="B38" s="69" t="s">
        <v>37</v>
      </c>
      <c r="C38" s="65">
        <v>267776000</v>
      </c>
      <c r="D38" s="82"/>
      <c r="E38" s="83">
        <f t="shared" si="1"/>
        <v>0</v>
      </c>
      <c r="F38" s="83">
        <v>0</v>
      </c>
    </row>
    <row r="39" spans="1:6" ht="25.5" customHeight="1">
      <c r="A39" s="61">
        <v>9</v>
      </c>
      <c r="B39" s="69" t="s">
        <v>86</v>
      </c>
      <c r="C39" s="65">
        <v>52262000</v>
      </c>
      <c r="D39" s="82">
        <v>11614000</v>
      </c>
      <c r="E39" s="83">
        <f t="shared" si="1"/>
        <v>22.22264743025525</v>
      </c>
      <c r="F39" s="83">
        <v>3</v>
      </c>
    </row>
    <row r="40" spans="1:6" ht="25.5" customHeight="1">
      <c r="A40" s="61">
        <v>10</v>
      </c>
      <c r="B40" s="69" t="s">
        <v>95</v>
      </c>
      <c r="C40" s="65">
        <v>93160000</v>
      </c>
      <c r="D40" s="82"/>
      <c r="E40" s="83">
        <f t="shared" si="1"/>
        <v>0</v>
      </c>
      <c r="F40" s="83">
        <v>0</v>
      </c>
    </row>
    <row r="41" spans="1:6" ht="25.5" customHeight="1">
      <c r="A41" s="61">
        <v>11</v>
      </c>
      <c r="B41" s="29" t="s">
        <v>91</v>
      </c>
      <c r="C41" s="67">
        <v>33856000</v>
      </c>
      <c r="D41" s="82">
        <v>9403700</v>
      </c>
      <c r="E41" s="83">
        <f t="shared" si="1"/>
        <v>27.775578922495274</v>
      </c>
      <c r="F41" s="83">
        <v>0</v>
      </c>
    </row>
    <row r="42" spans="1:6" ht="25.5" customHeight="1">
      <c r="A42" s="41">
        <v>12</v>
      </c>
      <c r="B42" s="29" t="s">
        <v>93</v>
      </c>
      <c r="C42" s="67">
        <v>47117300</v>
      </c>
      <c r="D42" s="78"/>
      <c r="E42" s="83">
        <f t="shared" si="1"/>
        <v>0</v>
      </c>
      <c r="F42" s="83">
        <v>0</v>
      </c>
    </row>
    <row r="43" spans="1:6" ht="25.5" customHeight="1">
      <c r="A43" s="80" t="s">
        <v>3</v>
      </c>
      <c r="B43" s="81" t="s">
        <v>24</v>
      </c>
      <c r="C43" s="93">
        <f>C44+C67</f>
        <v>5482394300</v>
      </c>
      <c r="D43" s="93">
        <f t="shared" ref="D43:F43" si="2">D44+D67</f>
        <v>1204926189</v>
      </c>
      <c r="E43" s="93">
        <f t="shared" si="2"/>
        <v>23.113872798772299</v>
      </c>
      <c r="F43" s="94">
        <f t="shared" si="2"/>
        <v>80</v>
      </c>
    </row>
    <row r="44" spans="1:6" ht="25.5" customHeight="1">
      <c r="A44" s="26" t="s">
        <v>1</v>
      </c>
      <c r="B44" s="27" t="s">
        <v>27</v>
      </c>
      <c r="C44" s="84">
        <f>C45</f>
        <v>5213000000</v>
      </c>
      <c r="D44" s="85">
        <f>D45</f>
        <v>1204926189</v>
      </c>
      <c r="E44" s="79">
        <f>D44/C44*100</f>
        <v>23.113872798772299</v>
      </c>
      <c r="F44" s="79">
        <v>80</v>
      </c>
    </row>
    <row r="45" spans="1:6" ht="25.5" customHeight="1">
      <c r="A45" s="28" t="s">
        <v>10</v>
      </c>
      <c r="B45" s="29" t="s">
        <v>20</v>
      </c>
      <c r="C45" s="30">
        <f>C46+C54+C65</f>
        <v>5213000000</v>
      </c>
      <c r="D45" s="31">
        <f>D46+D54+D65</f>
        <v>1204926189</v>
      </c>
      <c r="E45" s="63">
        <f t="shared" ref="E45:E72" si="3">D45/C45*100</f>
        <v>23.113872798772299</v>
      </c>
      <c r="F45" s="63">
        <v>80</v>
      </c>
    </row>
    <row r="46" spans="1:6" ht="25.5" customHeight="1">
      <c r="A46" s="86">
        <v>1</v>
      </c>
      <c r="B46" s="87" t="s">
        <v>68</v>
      </c>
      <c r="C46" s="88">
        <f>SUM(C47:C53)</f>
        <v>4633000000</v>
      </c>
      <c r="D46" s="88">
        <f>SUM(D47:D53)</f>
        <v>1073473315</v>
      </c>
      <c r="E46" s="79">
        <f t="shared" si="3"/>
        <v>23.170155730628103</v>
      </c>
      <c r="F46" s="79">
        <v>105</v>
      </c>
    </row>
    <row r="47" spans="1:6" ht="25.5" customHeight="1">
      <c r="A47" s="86"/>
      <c r="B47" s="89" t="s">
        <v>39</v>
      </c>
      <c r="C47" s="90">
        <v>2300225000</v>
      </c>
      <c r="D47" s="90">
        <v>549333200</v>
      </c>
      <c r="E47" s="63">
        <f t="shared" si="3"/>
        <v>23.881715919094869</v>
      </c>
      <c r="F47" s="63">
        <v>1047</v>
      </c>
    </row>
    <row r="48" spans="1:6" ht="33" customHeight="1">
      <c r="A48" s="32"/>
      <c r="B48" s="35" t="s">
        <v>69</v>
      </c>
      <c r="C48" s="36">
        <v>0</v>
      </c>
      <c r="D48" s="34">
        <v>0</v>
      </c>
      <c r="E48" s="63" t="s">
        <v>82</v>
      </c>
      <c r="F48" s="63">
        <v>0</v>
      </c>
    </row>
    <row r="49" spans="1:6" ht="25.5" customHeight="1">
      <c r="A49" s="32"/>
      <c r="B49" s="33" t="s">
        <v>40</v>
      </c>
      <c r="C49" s="34">
        <v>1466519000</v>
      </c>
      <c r="D49" s="34">
        <v>374945985</v>
      </c>
      <c r="E49" s="63">
        <f t="shared" si="3"/>
        <v>25.567073116679701</v>
      </c>
      <c r="F49" s="63">
        <v>104</v>
      </c>
    </row>
    <row r="50" spans="1:6" ht="25.5" customHeight="1">
      <c r="A50" s="32"/>
      <c r="B50" s="33" t="s">
        <v>41</v>
      </c>
      <c r="C50" s="34">
        <v>20000000</v>
      </c>
      <c r="D50" s="34">
        <v>0</v>
      </c>
      <c r="E50" s="63">
        <f t="shared" si="3"/>
        <v>0</v>
      </c>
      <c r="F50" s="63">
        <v>0</v>
      </c>
    </row>
    <row r="51" spans="1:6" ht="25.5" customHeight="1">
      <c r="A51" s="32"/>
      <c r="B51" s="33" t="s">
        <v>42</v>
      </c>
      <c r="C51" s="34">
        <v>30000000</v>
      </c>
      <c r="D51" s="34">
        <v>0</v>
      </c>
      <c r="E51" s="63">
        <f t="shared" si="3"/>
        <v>0</v>
      </c>
      <c r="F51" s="63">
        <v>0</v>
      </c>
    </row>
    <row r="52" spans="1:6" ht="25.5" customHeight="1">
      <c r="A52" s="32"/>
      <c r="B52" s="33" t="s">
        <v>43</v>
      </c>
      <c r="C52" s="34">
        <v>616256000</v>
      </c>
      <c r="D52" s="34">
        <v>149194130</v>
      </c>
      <c r="E52" s="63">
        <f t="shared" si="3"/>
        <v>24.209765097621769</v>
      </c>
      <c r="F52" s="63">
        <v>104</v>
      </c>
    </row>
    <row r="53" spans="1:6" ht="25.5" customHeight="1">
      <c r="A53" s="32"/>
      <c r="B53" s="37" t="s">
        <v>44</v>
      </c>
      <c r="C53" s="34">
        <v>200000000</v>
      </c>
      <c r="D53" s="34"/>
      <c r="E53" s="63"/>
      <c r="F53" s="63">
        <v>0</v>
      </c>
    </row>
    <row r="54" spans="1:6" ht="25.5" customHeight="1">
      <c r="A54" s="32">
        <v>2</v>
      </c>
      <c r="B54" s="62" t="s">
        <v>45</v>
      </c>
      <c r="C54" s="40">
        <f>SUM(C55:C64)</f>
        <v>542000000</v>
      </c>
      <c r="D54" s="40">
        <f>SUM(D55:D64)</f>
        <v>122639374</v>
      </c>
      <c r="E54" s="79">
        <f>D54/C54*100</f>
        <v>22.627190774907749</v>
      </c>
      <c r="F54" s="79">
        <v>28</v>
      </c>
    </row>
    <row r="55" spans="1:6" ht="25.5" customHeight="1">
      <c r="A55" s="32"/>
      <c r="B55" s="38" t="s">
        <v>70</v>
      </c>
      <c r="C55" s="34">
        <v>78000000</v>
      </c>
      <c r="D55" s="34">
        <v>36224974</v>
      </c>
      <c r="E55" s="63">
        <f t="shared" si="3"/>
        <v>46.442274358974359</v>
      </c>
      <c r="F55" s="63">
        <v>41</v>
      </c>
    </row>
    <row r="56" spans="1:6" ht="25.5" customHeight="1">
      <c r="A56" s="32"/>
      <c r="B56" s="38" t="s">
        <v>71</v>
      </c>
      <c r="C56" s="34">
        <v>55000000</v>
      </c>
      <c r="D56" s="34">
        <v>0</v>
      </c>
      <c r="E56" s="63" t="s">
        <v>82</v>
      </c>
      <c r="F56" s="63">
        <v>0</v>
      </c>
    </row>
    <row r="57" spans="1:6" ht="25.5" customHeight="1">
      <c r="A57" s="32"/>
      <c r="B57" s="38" t="s">
        <v>72</v>
      </c>
      <c r="C57" s="34">
        <v>28500000</v>
      </c>
      <c r="D57" s="34">
        <v>5841000</v>
      </c>
      <c r="E57" s="63">
        <f t="shared" si="3"/>
        <v>20.494736842105262</v>
      </c>
      <c r="F57" s="63">
        <v>61</v>
      </c>
    </row>
    <row r="58" spans="1:6" ht="25.5" customHeight="1">
      <c r="A58" s="32"/>
      <c r="B58" s="38" t="s">
        <v>73</v>
      </c>
      <c r="C58" s="34">
        <v>15000000</v>
      </c>
      <c r="D58" s="34" t="s">
        <v>82</v>
      </c>
      <c r="E58" s="63" t="s">
        <v>82</v>
      </c>
      <c r="F58" s="63">
        <v>0</v>
      </c>
    </row>
    <row r="59" spans="1:6" ht="25.5" customHeight="1">
      <c r="A59" s="32"/>
      <c r="B59" s="38" t="s">
        <v>74</v>
      </c>
      <c r="C59" s="34">
        <v>50000000</v>
      </c>
      <c r="D59" s="34">
        <v>2700000</v>
      </c>
      <c r="E59" s="63">
        <f t="shared" si="3"/>
        <v>5.4</v>
      </c>
      <c r="F59" s="63">
        <v>82</v>
      </c>
    </row>
    <row r="60" spans="1:6" ht="25.5" customHeight="1">
      <c r="A60" s="32"/>
      <c r="B60" s="38" t="s">
        <v>75</v>
      </c>
      <c r="C60" s="34">
        <v>115000000</v>
      </c>
      <c r="D60" s="34">
        <v>25568400</v>
      </c>
      <c r="E60" s="63">
        <f t="shared" si="3"/>
        <v>22.233391304347826</v>
      </c>
      <c r="F60" s="63">
        <v>100</v>
      </c>
    </row>
    <row r="61" spans="1:6" ht="47.25" customHeight="1">
      <c r="A61" s="32"/>
      <c r="B61" s="35" t="s">
        <v>76</v>
      </c>
      <c r="C61" s="34">
        <v>85000000</v>
      </c>
      <c r="D61" s="34">
        <v>12270000</v>
      </c>
      <c r="E61" s="63">
        <f t="shared" si="3"/>
        <v>14.435294117647061</v>
      </c>
      <c r="F61" s="63">
        <v>10</v>
      </c>
    </row>
    <row r="62" spans="1:6" ht="40.5" customHeight="1">
      <c r="A62" s="32"/>
      <c r="B62" s="35" t="s">
        <v>47</v>
      </c>
      <c r="C62" s="34">
        <v>35500000</v>
      </c>
      <c r="D62" s="34">
        <v>0</v>
      </c>
      <c r="E62" s="63">
        <f t="shared" si="3"/>
        <v>0</v>
      </c>
      <c r="F62" s="63">
        <v>0</v>
      </c>
    </row>
    <row r="63" spans="1:6" ht="31.5" customHeight="1">
      <c r="A63" s="32"/>
      <c r="B63" s="39" t="s">
        <v>77</v>
      </c>
      <c r="C63" s="34">
        <v>65000000</v>
      </c>
      <c r="D63" s="34">
        <v>40035000</v>
      </c>
      <c r="E63" s="63">
        <f t="shared" si="3"/>
        <v>61.592307692307692</v>
      </c>
      <c r="F63" s="63">
        <v>71</v>
      </c>
    </row>
    <row r="64" spans="1:6" ht="25.5" customHeight="1">
      <c r="A64" s="32"/>
      <c r="B64" s="33" t="s">
        <v>48</v>
      </c>
      <c r="C64" s="34">
        <v>15000000</v>
      </c>
      <c r="D64" s="34">
        <v>0</v>
      </c>
      <c r="E64" s="63"/>
      <c r="F64" s="63">
        <v>0</v>
      </c>
    </row>
    <row r="65" spans="1:6" ht="25.5" customHeight="1">
      <c r="A65" s="32">
        <v>3</v>
      </c>
      <c r="B65" s="62" t="s">
        <v>49</v>
      </c>
      <c r="C65" s="40">
        <f>C66</f>
        <v>38000000</v>
      </c>
      <c r="D65" s="40">
        <f>D66</f>
        <v>8813500</v>
      </c>
      <c r="E65" s="79">
        <f t="shared" si="3"/>
        <v>23.193421052631578</v>
      </c>
      <c r="F65" s="79">
        <v>21</v>
      </c>
    </row>
    <row r="66" spans="1:6" ht="25.5" customHeight="1">
      <c r="A66" s="37"/>
      <c r="B66" s="33" t="s">
        <v>50</v>
      </c>
      <c r="C66" s="34">
        <v>38000000</v>
      </c>
      <c r="D66" s="34">
        <v>8813500</v>
      </c>
      <c r="E66" s="63">
        <f t="shared" si="3"/>
        <v>23.193421052631578</v>
      </c>
      <c r="F66" s="63">
        <v>21</v>
      </c>
    </row>
    <row r="67" spans="1:6" ht="25.5" customHeight="1">
      <c r="A67" s="76" t="s">
        <v>2</v>
      </c>
      <c r="B67" s="77" t="s">
        <v>21</v>
      </c>
      <c r="C67" s="40">
        <f>C68+C71</f>
        <v>269394300</v>
      </c>
      <c r="D67" s="40">
        <f>D68+D71</f>
        <v>0</v>
      </c>
      <c r="E67" s="63">
        <f t="shared" si="3"/>
        <v>0</v>
      </c>
      <c r="F67" s="79">
        <v>0</v>
      </c>
    </row>
    <row r="68" spans="1:6" ht="25.5" customHeight="1">
      <c r="A68" s="91">
        <v>1</v>
      </c>
      <c r="B68" s="42" t="s">
        <v>38</v>
      </c>
      <c r="C68" s="40">
        <f>C69+C70</f>
        <v>94394300</v>
      </c>
      <c r="D68" s="40">
        <f>D69+D70</f>
        <v>0</v>
      </c>
      <c r="E68" s="63">
        <f t="shared" si="3"/>
        <v>0</v>
      </c>
      <c r="F68" s="79">
        <v>0</v>
      </c>
    </row>
    <row r="69" spans="1:6" ht="25.5" customHeight="1">
      <c r="A69" s="91"/>
      <c r="B69" s="43" t="s">
        <v>40</v>
      </c>
      <c r="C69" s="34">
        <v>80894300</v>
      </c>
      <c r="D69" s="34"/>
      <c r="E69" s="63">
        <f t="shared" si="3"/>
        <v>0</v>
      </c>
      <c r="F69" s="63">
        <v>0</v>
      </c>
    </row>
    <row r="70" spans="1:6" ht="33.75" customHeight="1">
      <c r="A70" s="91"/>
      <c r="B70" s="43" t="s">
        <v>51</v>
      </c>
      <c r="C70" s="34">
        <v>13500000</v>
      </c>
      <c r="D70" s="34"/>
      <c r="E70" s="63">
        <f t="shared" si="3"/>
        <v>0</v>
      </c>
      <c r="F70" s="63">
        <v>0</v>
      </c>
    </row>
    <row r="71" spans="1:6" ht="25.5" customHeight="1">
      <c r="A71" s="91">
        <v>2</v>
      </c>
      <c r="B71" s="42" t="s">
        <v>45</v>
      </c>
      <c r="C71" s="40">
        <f>C72</f>
        <v>175000000</v>
      </c>
      <c r="D71" s="40">
        <f>D72</f>
        <v>0</v>
      </c>
      <c r="E71" s="63">
        <f t="shared" si="3"/>
        <v>0</v>
      </c>
      <c r="F71" s="79">
        <v>0</v>
      </c>
    </row>
    <row r="72" spans="1:6" ht="51.75" customHeight="1">
      <c r="A72" s="41"/>
      <c r="B72" s="43" t="s">
        <v>46</v>
      </c>
      <c r="C72" s="34">
        <v>175000000</v>
      </c>
      <c r="D72" s="34"/>
      <c r="E72" s="63">
        <f t="shared" si="3"/>
        <v>0</v>
      </c>
      <c r="F72" s="63">
        <v>0</v>
      </c>
    </row>
    <row r="73" spans="1:6">
      <c r="D73" s="105" t="s">
        <v>63</v>
      </c>
      <c r="E73" s="105"/>
      <c r="F73" s="105"/>
    </row>
    <row r="74" spans="1:6" ht="18.75">
      <c r="D74" s="25"/>
      <c r="E74" s="25"/>
      <c r="F74" s="25"/>
    </row>
    <row r="75" spans="1:6" ht="18.75">
      <c r="D75" s="25"/>
      <c r="E75" s="25"/>
      <c r="F75" s="25"/>
    </row>
    <row r="76" spans="1:6" ht="18.75">
      <c r="D76" s="100" t="s">
        <v>81</v>
      </c>
      <c r="E76" s="100"/>
      <c r="F76" s="100"/>
    </row>
    <row r="77" spans="1:6" ht="18.75">
      <c r="D77" s="25"/>
      <c r="E77" s="25"/>
      <c r="F77" s="25"/>
    </row>
  </sheetData>
  <mergeCells count="16">
    <mergeCell ref="A2:B2"/>
    <mergeCell ref="C2:F2"/>
    <mergeCell ref="A3:B3"/>
    <mergeCell ref="C3:F3"/>
    <mergeCell ref="E1:F1"/>
    <mergeCell ref="C4:F4"/>
    <mergeCell ref="C5:F5"/>
    <mergeCell ref="A6:F6"/>
    <mergeCell ref="A7:F7"/>
    <mergeCell ref="A8:F8"/>
    <mergeCell ref="D76:F76"/>
    <mergeCell ref="A9:F9"/>
    <mergeCell ref="A11:F11"/>
    <mergeCell ref="E12:F12"/>
    <mergeCell ref="D73:F73"/>
    <mergeCell ref="A10:F10"/>
  </mergeCells>
  <pageMargins left="0.31496062992125984" right="0" top="0.74" bottom="0.55118110236220474"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Bieu 2 đầu năm</vt:lpstr>
      <vt:lpstr>Biểu 3 Q1</vt:lpstr>
      <vt:lpstr>'Bieu 2 đầu năm'!Print_Titles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WELCOME</cp:lastModifiedBy>
  <cp:lastPrinted>2021-04-08T08:08:41Z</cp:lastPrinted>
  <dcterms:created xsi:type="dcterms:W3CDTF">2016-10-14T10:52:32Z</dcterms:created>
  <dcterms:modified xsi:type="dcterms:W3CDTF">2021-04-13T03:09:49Z</dcterms:modified>
</cp:coreProperties>
</file>